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ЕТОДИЧЕСКАЯ СЛУЖБА\Олимпиады\Олимпиады 2018\Муниципальный этап\Результаты МЭ 2018\"/>
    </mc:Choice>
  </mc:AlternateContent>
  <bookViews>
    <workbookView xWindow="0" yWindow="0" windowWidth="20490" windowHeight="7755"/>
  </bookViews>
  <sheets>
    <sheet name="7 класс" sheetId="3" r:id="rId1"/>
    <sheet name="8 класс" sheetId="6" r:id="rId2"/>
    <sheet name="9 класс" sheetId="4" r:id="rId3"/>
    <sheet name="10-11 класс" sheetId="5" r:id="rId4"/>
  </sheets>
  <definedNames>
    <definedName name="_xlnm._FilterDatabase" localSheetId="3" hidden="1">'10-11 класс'!$A$3:$F$5</definedName>
    <definedName name="_xlnm._FilterDatabase" localSheetId="0" hidden="1">'7 класс'!$A$3:$F$9</definedName>
    <definedName name="_xlnm._FilterDatabase" localSheetId="1" hidden="1">'8 класс'!$A$3:$F$5</definedName>
    <definedName name="_xlnm._FilterDatabase" localSheetId="2" hidden="1">'9 класс'!$A$3:$F$5</definedName>
  </definedNames>
  <calcPr calcId="162913"/>
</workbook>
</file>

<file path=xl/calcChain.xml><?xml version="1.0" encoding="utf-8"?>
<calcChain xmlns="http://schemas.openxmlformats.org/spreadsheetml/2006/main">
  <c r="I5" i="6" l="1"/>
  <c r="I4" i="6"/>
  <c r="H4" i="6"/>
  <c r="H5" i="6"/>
  <c r="H7" i="3"/>
  <c r="H9" i="3"/>
  <c r="H5" i="3"/>
  <c r="H4" i="3"/>
  <c r="I4" i="3" s="1"/>
  <c r="H8" i="3"/>
  <c r="H6" i="3"/>
  <c r="I5" i="5"/>
  <c r="I4" i="5"/>
  <c r="H4" i="5"/>
  <c r="H5" i="5"/>
  <c r="I4" i="4"/>
  <c r="I5" i="4"/>
  <c r="I8" i="3"/>
  <c r="I5" i="3"/>
  <c r="I9" i="3"/>
  <c r="I7" i="3"/>
  <c r="I6" i="3"/>
</calcChain>
</file>

<file path=xl/sharedStrings.xml><?xml version="1.0" encoding="utf-8"?>
<sst xmlns="http://schemas.openxmlformats.org/spreadsheetml/2006/main" count="152" uniqueCount="73">
  <si>
    <t>Фамилия</t>
  </si>
  <si>
    <t>Имя</t>
  </si>
  <si>
    <t>Отчество</t>
  </si>
  <si>
    <t>Краткое назв. ОО</t>
  </si>
  <si>
    <t>Класс</t>
  </si>
  <si>
    <t>МОУ «Миасская СОШ №1»</t>
  </si>
  <si>
    <t>МОУ «Канашевская СОШ»</t>
  </si>
  <si>
    <t>МОУ «Октябрьская СОШ»</t>
  </si>
  <si>
    <t>Мария</t>
  </si>
  <si>
    <t>Александровна</t>
  </si>
  <si>
    <t>Сергеевна</t>
  </si>
  <si>
    <t>МОУ «Миасская СОШ №2»</t>
  </si>
  <si>
    <t>Вадимовна</t>
  </si>
  <si>
    <t>Валерьевна</t>
  </si>
  <si>
    <t>Арина</t>
  </si>
  <si>
    <t>Елизавета</t>
  </si>
  <si>
    <t>Алексеевна</t>
  </si>
  <si>
    <t>Дарья</t>
  </si>
  <si>
    <t>Полина</t>
  </si>
  <si>
    <t>Андреевна</t>
  </si>
  <si>
    <t>Ксения</t>
  </si>
  <si>
    <t>Владимировна</t>
  </si>
  <si>
    <t>Юлия</t>
  </si>
  <si>
    <t>Юрьевна</t>
  </si>
  <si>
    <t>Маркова</t>
  </si>
  <si>
    <t>Попкова</t>
  </si>
  <si>
    <t>Шифр</t>
  </si>
  <si>
    <t>Рейтинг</t>
  </si>
  <si>
    <t>Статус</t>
  </si>
  <si>
    <t>7а</t>
  </si>
  <si>
    <t>7</t>
  </si>
  <si>
    <t>7Б</t>
  </si>
  <si>
    <t>Горяева</t>
  </si>
  <si>
    <t>Матвеева</t>
  </si>
  <si>
    <t>Савинова</t>
  </si>
  <si>
    <t>Сайкина</t>
  </si>
  <si>
    <t>8б</t>
  </si>
  <si>
    <t>Микерина</t>
  </si>
  <si>
    <t>Банникова</t>
  </si>
  <si>
    <t>9б</t>
  </si>
  <si>
    <t>9а</t>
  </si>
  <si>
    <t>Борисова</t>
  </si>
  <si>
    <t>Митрова</t>
  </si>
  <si>
    <t>Технология ОТ 9</t>
  </si>
  <si>
    <t>Купербашева</t>
  </si>
  <si>
    <t>11а</t>
  </si>
  <si>
    <t>Пястолова</t>
  </si>
  <si>
    <t>11</t>
  </si>
  <si>
    <t>Технология ОТ 10-11</t>
  </si>
  <si>
    <t>МЭ ВсОШ 2018</t>
  </si>
  <si>
    <t>Технология ОТ 8</t>
  </si>
  <si>
    <t>Технология ОТ 7</t>
  </si>
  <si>
    <t>ФИО учителя</t>
  </si>
  <si>
    <t>Савинова Татьяна Николаевна</t>
  </si>
  <si>
    <t>Брюхова Наталья Георгиевна</t>
  </si>
  <si>
    <t>Елисеева Ольга Борисовна</t>
  </si>
  <si>
    <t>Халаимова Ольга Анатольевна</t>
  </si>
  <si>
    <t>Теория</t>
  </si>
  <si>
    <t>Практика</t>
  </si>
  <si>
    <t>Количество баллов</t>
  </si>
  <si>
    <t>Максимальный балл - 65</t>
  </si>
  <si>
    <t>Максимальный балл - 125</t>
  </si>
  <si>
    <t>Максимальный балл - 75</t>
  </si>
  <si>
    <t>1</t>
  </si>
  <si>
    <t>2</t>
  </si>
  <si>
    <t>2-3</t>
  </si>
  <si>
    <t>4</t>
  </si>
  <si>
    <t>5</t>
  </si>
  <si>
    <t>6</t>
  </si>
  <si>
    <t>Практика+проект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</si>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</sst>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horizontal="left" inden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wrapText="1" inden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wrapText="1"/>
    </xf>
    <xf numFmtId="0" fontId="18" fillId="0" borderId="0" xfId="0" applyNumberFormat="1" applyFont="1" applyAlignment="1">
      <alignment horizontal="left" indent="1"/>
    </xf>
    <xf numFmtId="0" fontId="19" fillId="33" borderId="11" xfId="0" applyNumberFormat="1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wrapText="1" indent="1"/>
    </xf>
    <xf numFmtId="0" fontId="20" fillId="0" borderId="11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1" fillId="0" borderId="0" xfId="0" applyNumberFormat="1" applyFont="1" applyAlignment="1">
      <alignment horizontal="center"/>
    </xf>
    <xf numFmtId="49" fontId="20" fillId="0" borderId="13" xfId="0" applyNumberFormat="1" applyFont="1" applyBorder="1" applyAlignment="1">
      <alignment horizontal="left" wrapText="1" inden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tabSelected="1" workbookViewId="0">
      <selection activeCell="B3" sqref="B3"/>
    </sheetView>
  </sheetViews>
  <sheetFormatPr defaultRowHeight="14.25" x14ac:dyDescent="0.2"/>
  <cols>
    <col min="1" max="1" width="10.85546875" style="6" customWidth="1"/>
    <col min="2" max="2" width="18.140625" style="1" bestFit="1" customWidth="1"/>
    <col min="3" max="3" width="12.7109375" style="1" bestFit="1" customWidth="1"/>
    <col min="4" max="4" width="17.7109375" style="1" bestFit="1" customWidth="1"/>
    <col min="5" max="5" width="29.85546875" style="1" bestFit="1" customWidth="1"/>
    <col min="6" max="6" width="8.28515625" style="1" customWidth="1"/>
    <col min="7" max="7" width="7.5703125" style="15" bestFit="1" customWidth="1"/>
    <col min="8" max="8" width="9.42578125" style="15" bestFit="1" customWidth="1"/>
    <col min="9" max="9" width="13.140625" style="15" customWidth="1"/>
    <col min="10" max="10" width="9.140625" style="1"/>
    <col min="11" max="11" width="13.28515625" style="1" customWidth="1"/>
    <col min="12" max="12" width="45.140625" style="1" customWidth="1"/>
    <col min="13" max="16384" width="9.140625" style="1"/>
  </cols>
  <sheetData>
    <row r="1" spans="1:12" s="14" customFormat="1" ht="12.75" x14ac:dyDescent="0.2">
      <c r="A1" s="13"/>
      <c r="B1" s="14" t="s">
        <v>49</v>
      </c>
      <c r="D1" s="14" t="s">
        <v>51</v>
      </c>
      <c r="F1" s="14" t="s">
        <v>60</v>
      </c>
    </row>
    <row r="3" spans="1:12" ht="25.5" x14ac:dyDescent="0.2">
      <c r="A3" s="4" t="s">
        <v>26</v>
      </c>
      <c r="B3" s="2" t="s">
        <v>0</v>
      </c>
      <c r="C3" s="2" t="s">
        <v>1</v>
      </c>
      <c r="D3" s="2" t="s">
        <v>2</v>
      </c>
      <c r="E3" s="4" t="s">
        <v>3</v>
      </c>
      <c r="F3" s="2" t="s">
        <v>4</v>
      </c>
      <c r="G3" s="2" t="s">
        <v>57</v>
      </c>
      <c r="H3" s="4" t="s">
        <v>58</v>
      </c>
      <c r="I3" s="2" t="s">
        <v>59</v>
      </c>
      <c r="J3" s="2" t="s">
        <v>27</v>
      </c>
      <c r="K3" s="4" t="s">
        <v>28</v>
      </c>
      <c r="L3" s="7" t="s">
        <v>52</v>
      </c>
    </row>
    <row r="4" spans="1:12" x14ac:dyDescent="0.2">
      <c r="A4" s="5">
        <v>3</v>
      </c>
      <c r="B4" s="3" t="s">
        <v>33</v>
      </c>
      <c r="C4" s="3" t="s">
        <v>8</v>
      </c>
      <c r="D4" s="3" t="s">
        <v>10</v>
      </c>
      <c r="E4" s="3" t="s">
        <v>11</v>
      </c>
      <c r="F4" s="9" t="s">
        <v>31</v>
      </c>
      <c r="G4" s="10">
        <v>9</v>
      </c>
      <c r="H4" s="10">
        <f>17.5+17</f>
        <v>34.5</v>
      </c>
      <c r="I4" s="10">
        <f t="shared" ref="I4:I9" si="0">SUM(G4:H4)</f>
        <v>43.5</v>
      </c>
      <c r="J4" s="12" t="s">
        <v>63</v>
      </c>
      <c r="K4" s="11" t="s">
        <v>70</v>
      </c>
      <c r="L4" s="3" t="s">
        <v>53</v>
      </c>
    </row>
    <row r="5" spans="1:12" x14ac:dyDescent="0.2">
      <c r="A5" s="5">
        <v>4</v>
      </c>
      <c r="B5" s="3" t="s">
        <v>32</v>
      </c>
      <c r="C5" s="3" t="s">
        <v>22</v>
      </c>
      <c r="D5" s="3" t="s">
        <v>9</v>
      </c>
      <c r="E5" s="3" t="s">
        <v>6</v>
      </c>
      <c r="F5" s="9" t="s">
        <v>29</v>
      </c>
      <c r="G5" s="10">
        <v>8</v>
      </c>
      <c r="H5" s="10">
        <f>11.5+12</f>
        <v>23.5</v>
      </c>
      <c r="I5" s="10">
        <f t="shared" si="0"/>
        <v>31.5</v>
      </c>
      <c r="J5" s="12" t="s">
        <v>65</v>
      </c>
      <c r="K5" s="11" t="s">
        <v>71</v>
      </c>
      <c r="L5" s="3" t="s">
        <v>54</v>
      </c>
    </row>
    <row r="6" spans="1:12" x14ac:dyDescent="0.2">
      <c r="A6" s="5">
        <v>1</v>
      </c>
      <c r="B6" s="3" t="s">
        <v>24</v>
      </c>
      <c r="C6" s="3" t="s">
        <v>17</v>
      </c>
      <c r="D6" s="3" t="s">
        <v>16</v>
      </c>
      <c r="E6" s="3" t="s">
        <v>7</v>
      </c>
      <c r="F6" s="9" t="s">
        <v>30</v>
      </c>
      <c r="G6" s="10">
        <v>10</v>
      </c>
      <c r="H6" s="10">
        <f>13+8.5</f>
        <v>21.5</v>
      </c>
      <c r="I6" s="10">
        <f t="shared" si="0"/>
        <v>31.5</v>
      </c>
      <c r="J6" s="12" t="s">
        <v>65</v>
      </c>
      <c r="K6" s="11" t="s">
        <v>71</v>
      </c>
      <c r="L6" s="3" t="s">
        <v>55</v>
      </c>
    </row>
    <row r="7" spans="1:12" x14ac:dyDescent="0.2">
      <c r="A7" s="5">
        <v>6</v>
      </c>
      <c r="B7" s="3" t="s">
        <v>34</v>
      </c>
      <c r="C7" s="3" t="s">
        <v>14</v>
      </c>
      <c r="D7" s="3" t="s">
        <v>23</v>
      </c>
      <c r="E7" s="3" t="s">
        <v>11</v>
      </c>
      <c r="F7" s="9" t="s">
        <v>31</v>
      </c>
      <c r="G7" s="10">
        <v>9</v>
      </c>
      <c r="H7" s="10">
        <f>17.5+4.5</f>
        <v>22</v>
      </c>
      <c r="I7" s="10">
        <f t="shared" si="0"/>
        <v>31</v>
      </c>
      <c r="J7" s="12" t="s">
        <v>66</v>
      </c>
      <c r="K7" s="11" t="s">
        <v>72</v>
      </c>
      <c r="L7" s="3" t="s">
        <v>53</v>
      </c>
    </row>
    <row r="8" spans="1:12" x14ac:dyDescent="0.2">
      <c r="A8" s="5">
        <v>2</v>
      </c>
      <c r="B8" s="3" t="s">
        <v>25</v>
      </c>
      <c r="C8" s="3" t="s">
        <v>15</v>
      </c>
      <c r="D8" s="3" t="s">
        <v>9</v>
      </c>
      <c r="E8" s="3" t="s">
        <v>6</v>
      </c>
      <c r="F8" s="9" t="s">
        <v>29</v>
      </c>
      <c r="G8" s="10">
        <v>3</v>
      </c>
      <c r="H8" s="10">
        <f>13+11</f>
        <v>24</v>
      </c>
      <c r="I8" s="10">
        <f t="shared" si="0"/>
        <v>27</v>
      </c>
      <c r="J8" s="12" t="s">
        <v>67</v>
      </c>
      <c r="K8" s="11" t="s">
        <v>72</v>
      </c>
      <c r="L8" s="3" t="s">
        <v>54</v>
      </c>
    </row>
    <row r="9" spans="1:12" x14ac:dyDescent="0.2">
      <c r="A9" s="5">
        <v>5</v>
      </c>
      <c r="B9" s="3" t="s">
        <v>35</v>
      </c>
      <c r="C9" s="3" t="s">
        <v>15</v>
      </c>
      <c r="D9" s="3" t="s">
        <v>12</v>
      </c>
      <c r="E9" s="3" t="s">
        <v>6</v>
      </c>
      <c r="F9" s="9" t="s">
        <v>29</v>
      </c>
      <c r="G9" s="10">
        <v>4</v>
      </c>
      <c r="H9" s="10">
        <f>11+0</f>
        <v>11</v>
      </c>
      <c r="I9" s="10">
        <f t="shared" si="0"/>
        <v>15</v>
      </c>
      <c r="J9" s="12" t="s">
        <v>68</v>
      </c>
      <c r="K9" s="11" t="s">
        <v>72</v>
      </c>
      <c r="L9" s="3" t="s">
        <v>54</v>
      </c>
    </row>
  </sheetData>
  <sortState ref="A4:L9">
    <sortCondition descending="1" ref="I4"/>
  </sortState>
  <pageMargins left="0.75" right="0.75" top="1" bottom="1" header="0.5" footer="0.5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workbookViewId="0">
      <selection activeCell="B3" sqref="B3"/>
    </sheetView>
  </sheetViews>
  <sheetFormatPr defaultRowHeight="14.25" x14ac:dyDescent="0.2"/>
  <cols>
    <col min="1" max="1" width="10.85546875" style="6" customWidth="1"/>
    <col min="2" max="2" width="18.140625" style="1" bestFit="1" customWidth="1"/>
    <col min="3" max="3" width="12.7109375" style="1" bestFit="1" customWidth="1"/>
    <col min="4" max="4" width="17.7109375" style="1" bestFit="1" customWidth="1"/>
    <col min="5" max="5" width="29.85546875" style="1" bestFit="1" customWidth="1"/>
    <col min="6" max="6" width="7.42578125" style="1" customWidth="1"/>
    <col min="7" max="7" width="10.140625" style="15" customWidth="1"/>
    <col min="8" max="8" width="9.42578125" style="15" bestFit="1" customWidth="1"/>
    <col min="9" max="9" width="13.140625" style="1" customWidth="1"/>
    <col min="10" max="10" width="10.7109375" style="1" customWidth="1"/>
    <col min="11" max="11" width="17.5703125" style="1" customWidth="1"/>
    <col min="12" max="12" width="32.85546875" style="1" customWidth="1"/>
    <col min="13" max="16384" width="9.140625" style="1"/>
  </cols>
  <sheetData>
    <row r="1" spans="1:12" s="14" customFormat="1" ht="12.75" x14ac:dyDescent="0.2">
      <c r="A1" s="13"/>
      <c r="B1" s="14" t="s">
        <v>49</v>
      </c>
      <c r="D1" s="14" t="s">
        <v>50</v>
      </c>
      <c r="F1" s="14" t="s">
        <v>62</v>
      </c>
    </row>
    <row r="3" spans="1:12" ht="25.5" x14ac:dyDescent="0.2">
      <c r="A3" s="4" t="s">
        <v>26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57</v>
      </c>
      <c r="H3" s="2" t="s">
        <v>58</v>
      </c>
      <c r="I3" s="2" t="s">
        <v>59</v>
      </c>
      <c r="J3" s="2" t="s">
        <v>27</v>
      </c>
      <c r="K3" s="2" t="s">
        <v>28</v>
      </c>
      <c r="L3" s="7" t="s">
        <v>52</v>
      </c>
    </row>
    <row r="4" spans="1:12" x14ac:dyDescent="0.2">
      <c r="A4" s="5">
        <v>1</v>
      </c>
      <c r="B4" s="3" t="s">
        <v>37</v>
      </c>
      <c r="C4" s="3" t="s">
        <v>8</v>
      </c>
      <c r="D4" s="3" t="s">
        <v>16</v>
      </c>
      <c r="E4" s="3" t="s">
        <v>6</v>
      </c>
      <c r="F4" s="9" t="s">
        <v>36</v>
      </c>
      <c r="G4" s="11">
        <v>8</v>
      </c>
      <c r="H4" s="11">
        <f>17+6</f>
        <v>23</v>
      </c>
      <c r="I4" s="11">
        <f>SUM(G4:H4)</f>
        <v>31</v>
      </c>
      <c r="J4" s="18" t="s">
        <v>63</v>
      </c>
      <c r="K4" s="11" t="s">
        <v>71</v>
      </c>
      <c r="L4" s="16" t="s">
        <v>54</v>
      </c>
    </row>
    <row r="5" spans="1:12" x14ac:dyDescent="0.2">
      <c r="A5" s="5">
        <v>2</v>
      </c>
      <c r="B5" s="3" t="s">
        <v>38</v>
      </c>
      <c r="C5" s="3" t="s">
        <v>20</v>
      </c>
      <c r="D5" s="3" t="s">
        <v>19</v>
      </c>
      <c r="E5" s="3" t="s">
        <v>6</v>
      </c>
      <c r="F5" s="9" t="s">
        <v>36</v>
      </c>
      <c r="G5" s="10">
        <v>5</v>
      </c>
      <c r="H5" s="10">
        <f>4+5.5</f>
        <v>9.5</v>
      </c>
      <c r="I5" s="11">
        <f>SUM(G5:H5)</f>
        <v>14.5</v>
      </c>
      <c r="J5" s="18" t="s">
        <v>64</v>
      </c>
      <c r="K5" s="11" t="s">
        <v>72</v>
      </c>
      <c r="L5" s="16" t="s">
        <v>54</v>
      </c>
    </row>
  </sheetData>
  <sortState ref="A4:J16">
    <sortCondition ref="A4"/>
  </sortState>
  <pageMargins left="0.75" right="0.75" top="1" bottom="1" header="0.5" footer="0.5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workbookViewId="0">
      <selection activeCell="B3" sqref="B3"/>
    </sheetView>
  </sheetViews>
  <sheetFormatPr defaultRowHeight="14.25" x14ac:dyDescent="0.2"/>
  <cols>
    <col min="1" max="1" width="9.85546875" style="6" customWidth="1"/>
    <col min="2" max="2" width="16.28515625" style="1" bestFit="1" customWidth="1"/>
    <col min="3" max="3" width="12.7109375" style="1" bestFit="1" customWidth="1"/>
    <col min="4" max="4" width="16.140625" style="1" bestFit="1" customWidth="1"/>
    <col min="5" max="5" width="29.85546875" style="1" bestFit="1" customWidth="1"/>
    <col min="6" max="6" width="6.42578125" style="1" customWidth="1"/>
    <col min="7" max="7" width="9.140625" style="15" customWidth="1"/>
    <col min="8" max="8" width="9.7109375" style="15" bestFit="1" customWidth="1"/>
    <col min="9" max="9" width="12" style="1" bestFit="1" customWidth="1"/>
    <col min="10" max="10" width="8.42578125" style="1" bestFit="1" customWidth="1"/>
    <col min="11" max="11" width="14.7109375" style="1" customWidth="1"/>
    <col min="12" max="12" width="37.28515625" style="1" customWidth="1"/>
    <col min="13" max="16384" width="9.140625" style="1"/>
  </cols>
  <sheetData>
    <row r="1" spans="1:12" s="14" customFormat="1" ht="12.75" x14ac:dyDescent="0.2">
      <c r="A1" s="13"/>
      <c r="B1" s="14" t="s">
        <v>49</v>
      </c>
      <c r="D1" s="14" t="s">
        <v>43</v>
      </c>
      <c r="F1" s="14" t="s">
        <v>61</v>
      </c>
    </row>
    <row r="3" spans="1:12" ht="25.5" x14ac:dyDescent="0.2">
      <c r="A3" s="4" t="s">
        <v>26</v>
      </c>
      <c r="B3" s="2" t="s">
        <v>0</v>
      </c>
      <c r="C3" s="2" t="s">
        <v>1</v>
      </c>
      <c r="D3" s="2" t="s">
        <v>2</v>
      </c>
      <c r="E3" s="2" t="s">
        <v>3</v>
      </c>
      <c r="F3" s="8" t="s">
        <v>4</v>
      </c>
      <c r="G3" s="17" t="s">
        <v>57</v>
      </c>
      <c r="H3" s="17" t="s">
        <v>69</v>
      </c>
      <c r="I3" s="17" t="s">
        <v>59</v>
      </c>
      <c r="J3" s="17" t="s">
        <v>27</v>
      </c>
      <c r="K3" s="17" t="s">
        <v>28</v>
      </c>
      <c r="L3" s="7" t="s">
        <v>52</v>
      </c>
    </row>
    <row r="4" spans="1:12" x14ac:dyDescent="0.2">
      <c r="A4" s="5">
        <v>1</v>
      </c>
      <c r="B4" s="3" t="s">
        <v>42</v>
      </c>
      <c r="C4" s="3" t="s">
        <v>20</v>
      </c>
      <c r="D4" s="3" t="s">
        <v>19</v>
      </c>
      <c r="E4" s="3" t="s">
        <v>5</v>
      </c>
      <c r="F4" s="9" t="s">
        <v>39</v>
      </c>
      <c r="G4" s="11">
        <v>9</v>
      </c>
      <c r="H4" s="11">
        <v>68</v>
      </c>
      <c r="I4" s="11">
        <f>SUM(G4:H4)</f>
        <v>77</v>
      </c>
      <c r="J4" s="5">
        <v>1</v>
      </c>
      <c r="K4" s="11" t="s">
        <v>70</v>
      </c>
      <c r="L4" s="16" t="s">
        <v>56</v>
      </c>
    </row>
    <row r="5" spans="1:12" x14ac:dyDescent="0.2">
      <c r="A5" s="5">
        <v>2</v>
      </c>
      <c r="B5" s="3" t="s">
        <v>41</v>
      </c>
      <c r="C5" s="3" t="s">
        <v>8</v>
      </c>
      <c r="D5" s="3" t="s">
        <v>9</v>
      </c>
      <c r="E5" s="3" t="s">
        <v>6</v>
      </c>
      <c r="F5" s="9" t="s">
        <v>40</v>
      </c>
      <c r="G5" s="10">
        <v>3</v>
      </c>
      <c r="H5" s="10">
        <v>59.5</v>
      </c>
      <c r="I5" s="11">
        <f>SUM(G5:H5)</f>
        <v>62.5</v>
      </c>
      <c r="J5" s="5">
        <v>2</v>
      </c>
      <c r="K5" s="11" t="s">
        <v>72</v>
      </c>
      <c r="L5" s="16" t="s">
        <v>54</v>
      </c>
    </row>
  </sheetData>
  <sortState ref="A4:J15">
    <sortCondition ref="A4"/>
  </sortState>
  <pageMargins left="0.75" right="0.75" top="1" bottom="1" header="0.5" footer="0.5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showGridLines="0" workbookViewId="0">
      <selection activeCell="B3" sqref="B3"/>
    </sheetView>
  </sheetViews>
  <sheetFormatPr defaultRowHeight="14.25" x14ac:dyDescent="0.2"/>
  <cols>
    <col min="1" max="1" width="10.42578125" style="6" customWidth="1"/>
    <col min="2" max="2" width="16.28515625" style="1" bestFit="1" customWidth="1"/>
    <col min="3" max="3" width="12.7109375" style="1" bestFit="1" customWidth="1"/>
    <col min="4" max="4" width="16.28515625" style="1" bestFit="1" customWidth="1"/>
    <col min="5" max="5" width="29.85546875" style="1" bestFit="1" customWidth="1"/>
    <col min="6" max="6" width="8.28515625" style="1" customWidth="1"/>
    <col min="7" max="7" width="9" style="15" customWidth="1"/>
    <col min="8" max="8" width="11.5703125" style="15" customWidth="1"/>
    <col min="9" max="9" width="13.28515625" style="1" customWidth="1"/>
    <col min="10" max="10" width="8.42578125" style="20" bestFit="1" customWidth="1"/>
    <col min="11" max="11" width="12.5703125" style="1" customWidth="1"/>
    <col min="12" max="12" width="29.42578125" style="1" bestFit="1" customWidth="1"/>
    <col min="13" max="16384" width="9.140625" style="1"/>
  </cols>
  <sheetData>
    <row r="1" spans="1:12" s="14" customFormat="1" ht="12.75" x14ac:dyDescent="0.2">
      <c r="A1" s="13"/>
      <c r="B1" s="14" t="s">
        <v>49</v>
      </c>
      <c r="D1" s="14" t="s">
        <v>48</v>
      </c>
      <c r="F1" s="14" t="s">
        <v>61</v>
      </c>
      <c r="J1" s="19"/>
    </row>
    <row r="3" spans="1:12" ht="25.5" x14ac:dyDescent="0.2">
      <c r="A3" s="4" t="s">
        <v>26</v>
      </c>
      <c r="B3" s="2" t="s">
        <v>0</v>
      </c>
      <c r="C3" s="2" t="s">
        <v>1</v>
      </c>
      <c r="D3" s="2" t="s">
        <v>2</v>
      </c>
      <c r="E3" s="2" t="s">
        <v>3</v>
      </c>
      <c r="F3" s="8" t="s">
        <v>4</v>
      </c>
      <c r="G3" s="17" t="s">
        <v>57</v>
      </c>
      <c r="H3" s="17" t="s">
        <v>69</v>
      </c>
      <c r="I3" s="17" t="s">
        <v>59</v>
      </c>
      <c r="J3" s="17" t="s">
        <v>27</v>
      </c>
      <c r="K3" s="17" t="s">
        <v>28</v>
      </c>
      <c r="L3" s="7" t="s">
        <v>52</v>
      </c>
    </row>
    <row r="4" spans="1:12" x14ac:dyDescent="0.2">
      <c r="A4" s="5">
        <v>2</v>
      </c>
      <c r="B4" s="3" t="s">
        <v>46</v>
      </c>
      <c r="C4" s="3" t="s">
        <v>18</v>
      </c>
      <c r="D4" s="3" t="s">
        <v>21</v>
      </c>
      <c r="E4" s="3" t="s">
        <v>6</v>
      </c>
      <c r="F4" s="9" t="s">
        <v>47</v>
      </c>
      <c r="G4" s="11">
        <v>14</v>
      </c>
      <c r="H4" s="11">
        <f>18+13.5+33.5</f>
        <v>65</v>
      </c>
      <c r="I4" s="11">
        <f>SUM(G4:H4)</f>
        <v>79</v>
      </c>
      <c r="J4" s="10">
        <v>1</v>
      </c>
      <c r="K4" s="11" t="s">
        <v>70</v>
      </c>
      <c r="L4" s="16" t="s">
        <v>54</v>
      </c>
    </row>
    <row r="5" spans="1:12" x14ac:dyDescent="0.2">
      <c r="A5" s="5">
        <v>1</v>
      </c>
      <c r="B5" s="3" t="s">
        <v>44</v>
      </c>
      <c r="C5" s="3" t="s">
        <v>8</v>
      </c>
      <c r="D5" s="3" t="s">
        <v>13</v>
      </c>
      <c r="E5" s="3" t="s">
        <v>5</v>
      </c>
      <c r="F5" s="9" t="s">
        <v>45</v>
      </c>
      <c r="G5" s="10">
        <v>8</v>
      </c>
      <c r="H5" s="10">
        <f>11.5+4+48</f>
        <v>63.5</v>
      </c>
      <c r="I5" s="11">
        <f>SUM(G5:H5)</f>
        <v>71.5</v>
      </c>
      <c r="J5" s="10">
        <v>2</v>
      </c>
      <c r="K5" s="11" t="s">
        <v>72</v>
      </c>
      <c r="L5" s="16" t="s">
        <v>56</v>
      </c>
    </row>
  </sheetData>
  <sortState ref="A4:L5">
    <sortCondition descending="1" ref="H4"/>
  </sortState>
  <pageMargins left="0.75" right="0.75" top="1" bottom="1" header="0.5" footer="0.5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Шмидт</dc:creator>
  <cp:lastModifiedBy>Пользователь Windows</cp:lastModifiedBy>
  <cp:lastPrinted>2018-12-03T10:19:10Z</cp:lastPrinted>
  <dcterms:created xsi:type="dcterms:W3CDTF">2018-10-15T17:21:38Z</dcterms:created>
  <dcterms:modified xsi:type="dcterms:W3CDTF">2018-12-05T07:25:56Z</dcterms:modified>
</cp:coreProperties>
</file>